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evis" sheetId="1" state="visible" r:id="rId1"/>
  </sheets>
  <definedNames>
    <definedName name="_xlnm.Print_Area" localSheetId="0">'Devis'!$A$1:$F$56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#,##0.00 €"/>
  </numFmts>
  <fonts count="7">
    <font>
      <name val="Calibri"/>
      <family val="2"/>
      <color theme="1"/>
      <sz val="11"/>
      <scheme val="minor"/>
    </font>
    <font>
      <b val="1"/>
    </font>
    <font>
      <color rgb="00767166"/>
      <sz val="9"/>
    </font>
    <font>
      <b val="1"/>
      <sz val="16"/>
    </font>
    <font>
      <b val="1"/>
      <color rgb="00767166"/>
      <sz val="9"/>
    </font>
    <font/>
    <font>
      <b val="1"/>
      <sz val="13"/>
    </font>
  </fonts>
  <fills count="2">
    <fill>
      <patternFill/>
    </fill>
    <fill>
      <patternFill patternType="gray125"/>
    </fill>
  </fills>
  <borders count="3">
    <border>
      <left/>
      <right/>
      <top/>
      <bottom/>
      <diagonal/>
    </border>
    <border>
      <bottom style="thin">
        <color rgb="00B9B2A2"/>
      </bottom>
    </border>
    <border>
      <bottom style="thin">
        <color rgb="00E2DFD4"/>
      </bottom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1" pivotButton="0" quotePrefix="0" xfId="0"/>
    <xf numFmtId="0" fontId="0" fillId="0" borderId="2" pivotButton="0" quotePrefix="0" xfId="0"/>
    <xf numFmtId="164" fontId="0" fillId="0" borderId="2" pivotButton="0" quotePrefix="0" xfId="0"/>
    <xf numFmtId="9" fontId="0" fillId="0" borderId="2" pivotButton="0" quotePrefix="0" xfId="0"/>
    <xf numFmtId="0" fontId="5" fillId="0" borderId="0" pivotButton="0" quotePrefix="0" xfId="0"/>
    <xf numFmtId="164" fontId="0" fillId="0" borderId="0" pivotButton="0" quotePrefix="0" xfId="0"/>
    <xf numFmtId="164" fontId="6" fillId="0" borderId="0" pivotButton="0" quotePrefix="0" xfId="0"/>
    <xf numFmtId="0" fontId="4" fillId="0" borderId="0" pivotButton="0" quotePrefix="0" xfId="0"/>
    <xf numFmtId="0" fontId="0" fillId="0" borderId="0" applyAlignment="1" pivotButton="0" quotePrefix="0" xfId="0">
      <alignment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F56"/>
  <sheetViews>
    <sheetView workbookViewId="0">
      <selection activeCell="A1" sqref="A1"/>
    </sheetView>
  </sheetViews>
  <sheetFormatPr baseColWidth="8" defaultRowHeight="15"/>
  <cols>
    <col width="58" customWidth="1" min="1" max="1"/>
    <col width="11" customWidth="1" min="2" max="2"/>
    <col width="10" customWidth="1" min="3" max="3"/>
    <col width="16" customWidth="1" min="4" max="4"/>
    <col width="9" customWidth="1" min="5" max="5"/>
    <col width="16" customWidth="1" min="6" max="6"/>
  </cols>
  <sheetData>
    <row r="1">
      <c r="A1" s="1" t="inlineStr">
        <is>
          <t>Jardins Exemple</t>
        </is>
      </c>
    </row>
    <row r="2">
      <c r="A2" s="2" t="inlineStr">
        <is>
          <t>SARL au capital de 5 000 €</t>
        </is>
      </c>
    </row>
    <row r="3">
      <c r="A3" s="2" t="inlineStr">
        <is>
          <t>12 chemin des Prés</t>
        </is>
      </c>
    </row>
    <row r="4">
      <c r="A4" s="2" t="inlineStr">
        <is>
          <t>69000 Lyon</t>
        </is>
      </c>
    </row>
    <row r="5">
      <c r="A5" s="2" t="inlineStr">
        <is>
          <t>06 00 00 00 00 · contact@jardins-exemple.fr</t>
        </is>
      </c>
    </row>
    <row r="6">
      <c r="A6" s="2" t="inlineStr">
        <is>
          <t>SIRET 000 000 000 00000 · RCS Lyon</t>
        </is>
      </c>
    </row>
    <row r="7">
      <c r="A7" s="2" t="inlineStr">
        <is>
          <t>TVA intracommunautaire FR00000000000</t>
        </is>
      </c>
    </row>
    <row r="9">
      <c r="A9" s="3" t="inlineStr">
        <is>
          <t>DEVIS N° D-2026-0012</t>
        </is>
      </c>
    </row>
    <row r="10">
      <c r="A10" t="inlineStr">
        <is>
          <t>Établi le 01/10/2026 · valable 30 jours</t>
        </is>
      </c>
    </row>
    <row r="12">
      <c r="A12" s="2" t="inlineStr">
        <is>
          <t>Devis pour</t>
        </is>
      </c>
    </row>
    <row r="13">
      <c r="A13" s="1" t="inlineStr">
        <is>
          <t>Mme Claire Dupont</t>
        </is>
      </c>
    </row>
    <row r="14">
      <c r="A14" t="inlineStr">
        <is>
          <t>8 rue des Lilas, 69005 Lyon</t>
        </is>
      </c>
    </row>
    <row r="15">
      <c r="A15" t="inlineStr">
        <is>
          <t>Lieu des travaux : 8 rue des Lilas, 69005 Lyon</t>
        </is>
      </c>
    </row>
    <row r="17">
      <c r="A17" s="4" t="inlineStr">
        <is>
          <t>Désignation</t>
        </is>
      </c>
      <c r="B17" s="4" t="inlineStr">
        <is>
          <t>Quantité</t>
        </is>
      </c>
      <c r="C17" s="4" t="inlineStr">
        <is>
          <t>Unité</t>
        </is>
      </c>
      <c r="D17" s="4" t="inlineStr">
        <is>
          <t>Prix unitaire HT</t>
        </is>
      </c>
      <c r="E17" s="4" t="inlineStr">
        <is>
          <t>TVA</t>
        </is>
      </c>
      <c r="F17" s="4" t="inlineStr">
        <is>
          <t>Total HT</t>
        </is>
      </c>
    </row>
    <row r="18">
      <c r="A18" s="5" t="inlineStr">
        <is>
          <t>Taille de haie de thuyas, deux faces et dessus, hauteur 1,80 m</t>
        </is>
      </c>
      <c r="B18" s="5" t="n">
        <v>40</v>
      </c>
      <c r="C18" s="5" t="inlineStr">
        <is>
          <t>ml</t>
        </is>
      </c>
      <c r="D18" s="6" t="n">
        <v>6.5</v>
      </c>
      <c r="E18" s="7" t="n">
        <v>0.2</v>
      </c>
      <c r="F18" s="6">
        <f>IF(B18="","",ROUND(B18*D18,2))</f>
        <v/>
      </c>
    </row>
    <row r="19">
      <c r="A19" s="5" t="inlineStr">
        <is>
          <t>Tonte de pelouse avec ramassage</t>
        </is>
      </c>
      <c r="B19" s="5" t="n">
        <v>600</v>
      </c>
      <c r="C19" s="5" t="inlineStr">
        <is>
          <t>m²</t>
        </is>
      </c>
      <c r="D19" s="6" t="n">
        <v>0.25</v>
      </c>
      <c r="E19" s="7" t="n">
        <v>0.2</v>
      </c>
      <c r="F19" s="6">
        <f>IF(B19="","",ROUND(B19*D19,2))</f>
        <v/>
      </c>
    </row>
    <row r="20">
      <c r="A20" s="5" t="inlineStr">
        <is>
          <t>Évacuation des déchets verts en déchèterie</t>
        </is>
      </c>
      <c r="B20" s="5" t="n">
        <v>2</v>
      </c>
      <c r="C20" s="5" t="inlineStr">
        <is>
          <t>m³</t>
        </is>
      </c>
      <c r="D20" s="6" t="n">
        <v>35</v>
      </c>
      <c r="E20" s="7" t="n">
        <v>0.2</v>
      </c>
      <c r="F20" s="6">
        <f>IF(B20="","",ROUND(B20*D20,2))</f>
        <v/>
      </c>
    </row>
    <row r="21">
      <c r="A21" s="5" t="inlineStr">
        <is>
          <t>Déplacement</t>
        </is>
      </c>
      <c r="B21" s="5" t="n">
        <v>1</v>
      </c>
      <c r="C21" s="5" t="inlineStr">
        <is>
          <t>forfait</t>
        </is>
      </c>
      <c r="D21" s="6" t="n">
        <v>25</v>
      </c>
      <c r="E21" s="7" t="n">
        <v>0.2</v>
      </c>
      <c r="F21" s="6">
        <f>IF(B21="","",ROUND(B21*D21,2))</f>
        <v/>
      </c>
    </row>
    <row r="22">
      <c r="A22" s="5" t="n"/>
      <c r="B22" s="5" t="n"/>
      <c r="C22" s="5" t="n"/>
      <c r="D22" s="6" t="n"/>
      <c r="E22" s="7" t="n"/>
      <c r="F22" s="6">
        <f>IF(B22="","",ROUND(B22*D22,2))</f>
        <v/>
      </c>
    </row>
    <row r="23">
      <c r="A23" s="5" t="n"/>
      <c r="B23" s="5" t="n"/>
      <c r="C23" s="5" t="n"/>
      <c r="D23" s="6" t="n"/>
      <c r="E23" s="7" t="n"/>
      <c r="F23" s="6">
        <f>IF(B23="","",ROUND(B23*D23,2))</f>
        <v/>
      </c>
    </row>
    <row r="24">
      <c r="A24" s="5" t="n"/>
      <c r="B24" s="5" t="n"/>
      <c r="C24" s="5" t="n"/>
      <c r="D24" s="6" t="n"/>
      <c r="E24" s="7" t="n"/>
      <c r="F24" s="6">
        <f>IF(B24="","",ROUND(B24*D24,2))</f>
        <v/>
      </c>
    </row>
    <row r="25">
      <c r="A25" s="5" t="n"/>
      <c r="B25" s="5" t="n"/>
      <c r="C25" s="5" t="n"/>
      <c r="D25" s="6" t="n"/>
      <c r="E25" s="7" t="n"/>
      <c r="F25" s="6">
        <f>IF(B25="","",ROUND(B25*D25,2))</f>
        <v/>
      </c>
    </row>
    <row r="26">
      <c r="A26" s="5" t="n"/>
      <c r="B26" s="5" t="n"/>
      <c r="C26" s="5" t="n"/>
      <c r="D26" s="6" t="n"/>
      <c r="E26" s="7" t="n"/>
      <c r="F26" s="6">
        <f>IF(B26="","",ROUND(B26*D26,2))</f>
        <v/>
      </c>
    </row>
    <row r="27">
      <c r="A27" s="5" t="n"/>
      <c r="B27" s="5" t="n"/>
      <c r="C27" s="5" t="n"/>
      <c r="D27" s="6" t="n"/>
      <c r="E27" s="7" t="n"/>
      <c r="F27" s="6">
        <f>IF(B27="","",ROUND(B27*D27,2))</f>
        <v/>
      </c>
    </row>
    <row r="28">
      <c r="A28" s="5" t="n"/>
      <c r="B28" s="5" t="n"/>
      <c r="C28" s="5" t="n"/>
      <c r="D28" s="6" t="n"/>
      <c r="E28" s="7" t="n"/>
      <c r="F28" s="6">
        <f>IF(B28="","",ROUND(B28*D28,2))</f>
        <v/>
      </c>
    </row>
    <row r="29">
      <c r="A29" s="5" t="n"/>
      <c r="B29" s="5" t="n"/>
      <c r="C29" s="5" t="n"/>
      <c r="D29" s="6" t="n"/>
      <c r="E29" s="7" t="n"/>
      <c r="F29" s="6">
        <f>IF(B29="","",ROUND(B29*D29,2))</f>
        <v/>
      </c>
    </row>
    <row r="30">
      <c r="A30" s="5" t="n"/>
      <c r="B30" s="5" t="n"/>
      <c r="C30" s="5" t="n"/>
      <c r="D30" s="6" t="n"/>
      <c r="E30" s="7" t="n"/>
      <c r="F30" s="6">
        <f>IF(B30="","",ROUND(B30*D30,2))</f>
        <v/>
      </c>
    </row>
    <row r="31">
      <c r="A31" s="5" t="n"/>
      <c r="B31" s="5" t="n"/>
      <c r="C31" s="5" t="n"/>
      <c r="D31" s="6" t="n"/>
      <c r="E31" s="7" t="n"/>
      <c r="F31" s="6">
        <f>IF(B31="","",ROUND(B31*D31,2))</f>
        <v/>
      </c>
    </row>
    <row r="32">
      <c r="A32" s="5" t="n"/>
      <c r="B32" s="5" t="n"/>
      <c r="C32" s="5" t="n"/>
      <c r="D32" s="6" t="n"/>
      <c r="E32" s="7" t="n"/>
      <c r="F32" s="6">
        <f>IF(B32="","",ROUND(B32*D32,2))</f>
        <v/>
      </c>
    </row>
    <row r="34">
      <c r="D34" s="8" t="inlineStr">
        <is>
          <t>Total hors taxes</t>
        </is>
      </c>
      <c r="F34" s="9">
        <f>SUM(F18:F32)</f>
        <v/>
      </c>
    </row>
    <row r="35">
      <c r="D35" s="8" t="inlineStr">
        <is>
          <t>TVA 20 %</t>
        </is>
      </c>
      <c r="F35" s="9">
        <f>ROUND(SUMIF(E18:E32,0.2,F18:F32)*0.2,2)</f>
        <v/>
      </c>
    </row>
    <row r="36">
      <c r="D36" s="8" t="inlineStr">
        <is>
          <t>TVA 10 %</t>
        </is>
      </c>
      <c r="F36" s="9">
        <f>ROUND(SUMIF(E18:E32,0.1,F18:F32)*0.1,2)</f>
        <v/>
      </c>
    </row>
    <row r="37">
      <c r="D37" s="8" t="inlineStr">
        <is>
          <t>TVA 5,5 %</t>
        </is>
      </c>
      <c r="F37" s="9">
        <f>ROUND(SUMIF(E18:E32,0.055,F18:F32)*0.055,2)</f>
        <v/>
      </c>
    </row>
    <row r="38">
      <c r="D38" s="1" t="inlineStr">
        <is>
          <t>Total TTC</t>
        </is>
      </c>
      <c r="F38" s="10">
        <f>F34+F35+F36+F37</f>
        <v/>
      </c>
    </row>
    <row r="39">
      <c r="D39" s="8" t="inlineStr">
        <is>
          <t>Acompte demandé à la commande (30 %)</t>
        </is>
      </c>
      <c r="F39" s="9">
        <f>ROUND(F38*0.3,2)</f>
        <v/>
      </c>
    </row>
    <row r="42">
      <c r="A42" s="11" t="inlineStr">
        <is>
          <t>Mentions</t>
        </is>
      </c>
    </row>
    <row r="43" ht="30" customHeight="1">
      <c r="A43" s="12" t="inlineStr">
        <is>
          <t>Devis gratuit, établi avant toute exécution des travaux.</t>
        </is>
      </c>
    </row>
    <row r="44" ht="30" customHeight="1">
      <c r="A44" s="12" t="inlineStr">
        <is>
          <t>Ce devis est valable 30 jours à compter de sa date. Passé ce délai, les prix sont à confirmer.</t>
        </is>
      </c>
    </row>
    <row r="45" ht="30" customHeight="1">
      <c r="A45" s="12" t="inlineStr">
        <is>
          <t>Un acompte de 30 %, et non des arrhes, est demandé à la commande. Le solde est réglé à l'achèvement des travaux.</t>
        </is>
      </c>
    </row>
    <row r="46" ht="30" customHeight="1">
      <c r="A46" s="12" t="inlineStr">
        <is>
          <t>Assurance professionnelle : [assureur], contrat n° [numéro]. Activités garanties : [activités]. Couverture géographique : France métropolitaine.</t>
        </is>
      </c>
    </row>
    <row r="47" ht="30" customHeight="1">
      <c r="A47" s="12" t="inlineStr">
        <is>
          <t>Pour un client particulier : en cas de litige, vous pouvez saisir gratuitement le médiateur de la consommation dont nous relevons : [nom, adresse du site].</t>
        </is>
      </c>
    </row>
    <row r="48" ht="30" customHeight="1">
      <c r="A48" s="12" t="inlineStr">
        <is>
          <t>Pour un devis signé hors de vos locaux (chez le client) : le client dispose d'un délai de rétractation de 14 jours (joindre le formulaire de rétractation).</t>
        </is>
      </c>
    </row>
    <row r="50">
      <c r="A50" s="1" t="inlineStr">
        <is>
          <t>Accord du client : date, mention « Bon pour accord » écrite à la main, et signature.</t>
        </is>
      </c>
    </row>
    <row r="56">
      <c r="A56" s="2" t="inlineStr">
        <is>
          <t>Modèle gratuit proposé par Olène, logiciel pour paysagistes · olene.fr</t>
        </is>
      </c>
    </row>
  </sheetData>
  <mergeCells count="6">
    <mergeCell ref="A47:F47"/>
    <mergeCell ref="A46:F46"/>
    <mergeCell ref="A44:F44"/>
    <mergeCell ref="A45:F45"/>
    <mergeCell ref="A48:F48"/>
    <mergeCell ref="A43:F43"/>
  </mergeCells>
  <dataValidations count="1">
    <dataValidation sqref="E18 E19 E20 E21 E22 E23 E24 E25 E26 E27 E28 E29 E30 E31 E32" showDropDown="0" showInputMessage="0" showErrorMessage="0" allowBlank="1" type="list">
      <formula1>"0.055,0.1,0.2,0"</formula1>
    </dataValidation>
  </dataValidations>
  <pageMargins left="0.75" right="0.75" top="1" bottom="1" header="0.5" footer="0.5"/>
  <pageSetup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2026-09-30T21:29:46Z</dcterms:created>
  <dcterms:modified xmlns:dcterms="http://purl.org/dc/terms/" xmlns:xsi="http://www.w3.org/2001/XMLSchema-instance" xsi:type="dcterms:W3CDTF">2026-09-30T21:29:46Z</dcterms:modified>
</cp:coreProperties>
</file>